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055" yWindow="-195" windowWidth="19200" windowHeight="8475"/>
  </bookViews>
  <sheets>
    <sheet name="表一" sheetId="1" r:id="rId1"/>
  </sheets>
  <definedNames>
    <definedName name="_xlnm.Print_Area" localSheetId="0">表一!$A$1:$P$33</definedName>
  </definedNames>
  <calcPr calcId="124519"/>
</workbook>
</file>

<file path=xl/calcChain.xml><?xml version="1.0" encoding="utf-8"?>
<calcChain xmlns="http://schemas.openxmlformats.org/spreadsheetml/2006/main">
  <c r="J32" i="1"/>
  <c r="H32"/>
  <c r="I32"/>
  <c r="K32"/>
  <c r="L32"/>
  <c r="M32"/>
  <c r="N32"/>
  <c r="O32"/>
  <c r="P32"/>
  <c r="F13" l="1"/>
  <c r="F11"/>
  <c r="G19"/>
  <c r="F19"/>
  <c r="F27"/>
  <c r="G5"/>
  <c r="G6"/>
  <c r="G7"/>
  <c r="G8"/>
  <c r="G9"/>
  <c r="G10"/>
  <c r="G11"/>
  <c r="G12"/>
  <c r="G13"/>
  <c r="G14"/>
  <c r="G15"/>
  <c r="G16"/>
  <c r="G17"/>
  <c r="G18"/>
  <c r="G20"/>
  <c r="G21"/>
  <c r="G22"/>
  <c r="G23"/>
  <c r="G24"/>
  <c r="G25"/>
  <c r="G26"/>
  <c r="G30"/>
  <c r="F22"/>
  <c r="E28"/>
  <c r="F4"/>
  <c r="E5"/>
  <c r="E6"/>
  <c r="E7"/>
  <c r="E8"/>
  <c r="E9"/>
  <c r="E10"/>
  <c r="E11"/>
  <c r="E13"/>
  <c r="E14"/>
  <c r="E15"/>
  <c r="E16"/>
  <c r="E17"/>
  <c r="E18"/>
  <c r="E20"/>
  <c r="E21"/>
  <c r="E22"/>
  <c r="E19"/>
  <c r="E23"/>
  <c r="E24"/>
  <c r="E25"/>
  <c r="E26"/>
  <c r="E27"/>
  <c r="E29"/>
  <c r="E30"/>
  <c r="F25"/>
  <c r="F24"/>
  <c r="F5"/>
  <c r="F6"/>
  <c r="F7"/>
  <c r="F8"/>
  <c r="F9"/>
  <c r="F10"/>
  <c r="F14"/>
  <c r="F15"/>
  <c r="F16"/>
  <c r="F17"/>
  <c r="F18"/>
  <c r="F20"/>
  <c r="F21"/>
  <c r="F23"/>
  <c r="F26"/>
  <c r="E4"/>
  <c r="G4"/>
  <c r="E32" l="1"/>
  <c r="G32"/>
  <c r="F32"/>
</calcChain>
</file>

<file path=xl/sharedStrings.xml><?xml version="1.0" encoding="utf-8"?>
<sst xmlns="http://schemas.openxmlformats.org/spreadsheetml/2006/main" count="49" uniqueCount="49">
  <si>
    <t>基础教育学院信息一部团总支</t>
    <phoneticPr fontId="19" type="noConversion"/>
  </si>
  <si>
    <t>基础教育学院信息二部团总支</t>
    <phoneticPr fontId="19" type="noConversion"/>
  </si>
  <si>
    <t>校级组织(社团)</t>
    <phoneticPr fontId="19" type="noConversion"/>
  </si>
  <si>
    <t>附件2：2013年—2014年共青团系统“五四”评优名额分配表</t>
    <phoneticPr fontId="19" type="noConversion"/>
  </si>
  <si>
    <t>国际教育学院团委</t>
    <phoneticPr fontId="19" type="noConversion"/>
  </si>
  <si>
    <t>宇航学院团委</t>
  </si>
  <si>
    <t>机电学院团委</t>
  </si>
  <si>
    <t>机械与车辆学院团委</t>
  </si>
  <si>
    <t>光电学院团委</t>
  </si>
  <si>
    <t>信息与电子学院团委</t>
  </si>
  <si>
    <t>自动化学院团委</t>
  </si>
  <si>
    <t>计算机学院团委</t>
  </si>
  <si>
    <t>软件学院团委</t>
  </si>
  <si>
    <t>材料学院团委</t>
  </si>
  <si>
    <t>化工与环境学院团委</t>
  </si>
  <si>
    <t>生命学院团委</t>
  </si>
  <si>
    <t>数学学院团委</t>
  </si>
  <si>
    <t>物理学院团委</t>
  </si>
  <si>
    <t>化学学院团委</t>
  </si>
  <si>
    <t>管理与经济学院团委</t>
  </si>
  <si>
    <t>设计艺术学院团委</t>
  </si>
  <si>
    <t>人文与社会科学学院团委</t>
  </si>
  <si>
    <t>法学院团委</t>
  </si>
  <si>
    <t>外国语学院团委</t>
  </si>
  <si>
    <t>基础教育学院机械学部团总支</t>
  </si>
  <si>
    <t>基础教育学院理材学部团总支</t>
  </si>
  <si>
    <t>继续教育学院团委</t>
  </si>
  <si>
    <t>教育研究院团总支</t>
  </si>
  <si>
    <t>后勤集团团委</t>
  </si>
  <si>
    <t>基层团委、团总支</t>
    <phoneticPr fontId="19" type="noConversion"/>
  </si>
  <si>
    <t>团员数</t>
    <phoneticPr fontId="19" type="noConversion"/>
  </si>
  <si>
    <t>支部数</t>
    <phoneticPr fontId="19" type="noConversion"/>
  </si>
  <si>
    <t>等额评选</t>
    <phoneticPr fontId="19" type="noConversion"/>
  </si>
  <si>
    <t>差额评选</t>
    <phoneticPr fontId="19" type="noConversion"/>
  </si>
  <si>
    <t>优秀
团员</t>
    <phoneticPr fontId="19" type="noConversion"/>
  </si>
  <si>
    <t>优秀
团干部</t>
    <phoneticPr fontId="19" type="noConversion"/>
  </si>
  <si>
    <t>优秀
团支部</t>
    <phoneticPr fontId="19" type="noConversion"/>
  </si>
  <si>
    <t>十佳
团员</t>
    <phoneticPr fontId="19" type="noConversion"/>
  </si>
  <si>
    <t>十佳
团支部</t>
    <phoneticPr fontId="19" type="noConversion"/>
  </si>
  <si>
    <t>十佳
团日</t>
    <phoneticPr fontId="19" type="noConversion"/>
  </si>
  <si>
    <t>十佳
社团</t>
    <phoneticPr fontId="19" type="noConversion"/>
  </si>
  <si>
    <t>雷锋
团队</t>
    <phoneticPr fontId="19" type="noConversion"/>
  </si>
  <si>
    <t>志愿服务先进个人</t>
    <phoneticPr fontId="19" type="noConversion"/>
  </si>
  <si>
    <t>新星
团支部</t>
    <phoneticPr fontId="19" type="noConversion"/>
  </si>
  <si>
    <t>新星
团员</t>
    <phoneticPr fontId="19" type="noConversion"/>
  </si>
  <si>
    <t>新星
团干部</t>
    <phoneticPr fontId="19" type="noConversion"/>
  </si>
  <si>
    <r>
      <rPr>
        <sz val="12"/>
        <rFont val="仿宋"/>
        <family val="3"/>
        <charset val="134"/>
      </rPr>
      <t>申报合计</t>
    </r>
  </si>
  <si>
    <r>
      <rPr>
        <sz val="12"/>
        <rFont val="仿宋"/>
        <family val="3"/>
        <charset val="134"/>
      </rPr>
      <t>评选数量</t>
    </r>
  </si>
  <si>
    <t>序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</si>
</sst>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6">
    <font>
      <sz val="11"/>
      <color indexed="8"/>
      <name val="宋体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仿宋"/>
      <family val="3"/>
      <charset val="134"/>
    </font>
    <font>
      <sz val="12"/>
      <color indexed="0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sz val="16"/>
      <color indexed="8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8" fillId="2" borderId="0">
      <alignment vertical="center"/>
    </xf>
    <xf numFmtId="0" fontId="18" fillId="3" borderId="0">
      <alignment vertical="center"/>
    </xf>
    <xf numFmtId="0" fontId="18" fillId="4" borderId="0">
      <alignment vertical="center"/>
    </xf>
    <xf numFmtId="0" fontId="18" fillId="5" borderId="0">
      <alignment vertical="center"/>
    </xf>
    <xf numFmtId="0" fontId="18" fillId="6" borderId="0">
      <alignment vertical="center"/>
    </xf>
    <xf numFmtId="0" fontId="18" fillId="7" borderId="0">
      <alignment vertical="center"/>
    </xf>
    <xf numFmtId="0" fontId="18" fillId="8" borderId="0">
      <alignment vertical="center"/>
    </xf>
    <xf numFmtId="0" fontId="18" fillId="9" borderId="0">
      <alignment vertical="center"/>
    </xf>
    <xf numFmtId="0" fontId="18" fillId="10" borderId="0">
      <alignment vertical="center"/>
    </xf>
    <xf numFmtId="0" fontId="18" fillId="5" borderId="0">
      <alignment vertical="center"/>
    </xf>
    <xf numFmtId="0" fontId="18" fillId="8" borderId="0">
      <alignment vertical="center"/>
    </xf>
    <xf numFmtId="0" fontId="18" fillId="11" borderId="0">
      <alignment vertical="center"/>
    </xf>
    <xf numFmtId="0" fontId="1" fillId="12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13" borderId="0">
      <alignment vertical="center"/>
    </xf>
    <xf numFmtId="0" fontId="1" fillId="14" borderId="0">
      <alignment vertical="center"/>
    </xf>
    <xf numFmtId="0" fontId="1" fillId="15" borderId="0">
      <alignment vertical="center"/>
    </xf>
    <xf numFmtId="0" fontId="2" fillId="0" borderId="0">
      <alignment vertical="center"/>
    </xf>
    <xf numFmtId="0" fontId="3" fillId="0" borderId="1">
      <alignment vertical="center"/>
    </xf>
    <xf numFmtId="0" fontId="4" fillId="0" borderId="2">
      <alignment vertical="center"/>
    </xf>
    <xf numFmtId="0" fontId="5" fillId="0" borderId="3">
      <alignment vertical="center"/>
    </xf>
    <xf numFmtId="0" fontId="5" fillId="0" borderId="0">
      <alignment vertical="center"/>
    </xf>
    <xf numFmtId="0" fontId="6" fillId="3" borderId="0">
      <alignment vertical="center"/>
    </xf>
    <xf numFmtId="0" fontId="18" fillId="0" borderId="0">
      <alignment vertical="center"/>
    </xf>
    <xf numFmtId="0" fontId="7" fillId="4" borderId="0">
      <alignment vertical="center"/>
    </xf>
    <xf numFmtId="0" fontId="8" fillId="0" borderId="4">
      <alignment vertical="center"/>
    </xf>
    <xf numFmtId="0" fontId="9" fillId="16" borderId="5">
      <alignment vertical="center"/>
    </xf>
    <xf numFmtId="0" fontId="10" fillId="17" borderId="6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7">
      <alignment vertical="center"/>
    </xf>
    <xf numFmtId="0" fontId="1" fillId="18" borderId="0">
      <alignment vertical="center"/>
    </xf>
    <xf numFmtId="0" fontId="1" fillId="19" borderId="0">
      <alignment vertical="center"/>
    </xf>
    <xf numFmtId="0" fontId="1" fillId="20" borderId="0">
      <alignment vertical="center"/>
    </xf>
    <xf numFmtId="0" fontId="1" fillId="13" borderId="0">
      <alignment vertical="center"/>
    </xf>
    <xf numFmtId="0" fontId="1" fillId="14" borderId="0">
      <alignment vertical="center"/>
    </xf>
    <xf numFmtId="0" fontId="1" fillId="21" borderId="0">
      <alignment vertical="center"/>
    </xf>
    <xf numFmtId="0" fontId="14" fillId="22" borderId="0">
      <alignment vertical="center"/>
    </xf>
    <xf numFmtId="0" fontId="15" fillId="16" borderId="8">
      <alignment vertical="center"/>
    </xf>
    <xf numFmtId="0" fontId="16" fillId="7" borderId="5">
      <alignment vertical="center"/>
    </xf>
    <xf numFmtId="0" fontId="18" fillId="23" borderId="9">
      <alignment vertical="center"/>
    </xf>
  </cellStyleXfs>
  <cellXfs count="39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10" xfId="25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center"/>
    </xf>
    <xf numFmtId="176" fontId="23" fillId="0" borderId="10" xfId="0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23" fillId="24" borderId="10" xfId="0" applyNumberFormat="1" applyFont="1" applyFill="1" applyBorder="1" applyAlignment="1" applyProtection="1">
      <alignment horizontal="center" vertical="center"/>
    </xf>
    <xf numFmtId="176" fontId="24" fillId="24" borderId="10" xfId="0" applyNumberFormat="1" applyFont="1" applyFill="1" applyBorder="1" applyAlignment="1" applyProtection="1">
      <alignment horizontal="center" vertical="center"/>
    </xf>
    <xf numFmtId="176" fontId="23" fillId="24" borderId="10" xfId="0" applyNumberFormat="1" applyFont="1" applyFill="1" applyBorder="1" applyAlignment="1" applyProtection="1">
      <alignment horizontal="center" vertical="center"/>
    </xf>
    <xf numFmtId="0" fontId="24" fillId="24" borderId="10" xfId="0" applyNumberFormat="1" applyFont="1" applyFill="1" applyBorder="1" applyAlignment="1" applyProtection="1">
      <alignment horizontal="center" vertical="center"/>
    </xf>
    <xf numFmtId="0" fontId="23" fillId="0" borderId="10" xfId="25" applyNumberFormat="1" applyFont="1" applyFill="1" applyBorder="1" applyAlignment="1" applyProtection="1">
      <alignment horizontal="center" vertical="center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176" fontId="23" fillId="0" borderId="10" xfId="0" applyNumberFormat="1" applyFont="1" applyFill="1" applyBorder="1" applyAlignment="1" applyProtection="1">
      <alignment horizontal="center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176" fontId="24" fillId="0" borderId="10" xfId="0" applyNumberFormat="1" applyFont="1" applyFill="1" applyBorder="1" applyAlignment="1" applyProtection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5" xfId="0" applyNumberFormat="1" applyFont="1" applyFill="1" applyBorder="1" applyAlignment="1" applyProtection="1">
      <alignment horizontal="center" vertical="center"/>
    </xf>
    <xf numFmtId="0" fontId="23" fillId="0" borderId="16" xfId="0" applyNumberFormat="1" applyFont="1" applyFill="1" applyBorder="1" applyAlignment="1" applyProtection="1">
      <alignment horizontal="center" vertical="center"/>
    </xf>
    <xf numFmtId="0" fontId="25" fillId="0" borderId="11" xfId="0" applyNumberFormat="1" applyFont="1" applyFill="1" applyBorder="1" applyAlignment="1" applyProtection="1">
      <alignment horizontal="center" vertical="center"/>
    </xf>
    <xf numFmtId="0" fontId="23" fillId="0" borderId="12" xfId="0" applyNumberFormat="1" applyFont="1" applyFill="1" applyBorder="1" applyAlignment="1" applyProtection="1">
      <alignment horizontal="center" vertical="center"/>
    </xf>
    <xf numFmtId="0" fontId="23" fillId="0" borderId="13" xfId="0" applyNumberFormat="1" applyFont="1" applyFill="1" applyBorder="1" applyAlignment="1" applyProtection="1">
      <alignment horizontal="center" vertical="center"/>
    </xf>
    <xf numFmtId="0" fontId="23" fillId="0" borderId="14" xfId="0" applyNumberFormat="1" applyFont="1" applyFill="1" applyBorder="1" applyAlignment="1" applyProtection="1">
      <alignment horizontal="center" vertical="center"/>
    </xf>
    <xf numFmtId="49" fontId="23" fillId="0" borderId="12" xfId="0" applyNumberFormat="1" applyFont="1" applyFill="1" applyBorder="1" applyAlignment="1" applyProtection="1">
      <alignment horizontal="center" vertical="center" wrapText="1"/>
    </xf>
    <xf numFmtId="49" fontId="23" fillId="0" borderId="13" xfId="0" applyNumberFormat="1" applyFont="1" applyFill="1" applyBorder="1" applyAlignment="1" applyProtection="1">
      <alignment horizontal="center" vertical="center" wrapText="1"/>
    </xf>
    <xf numFmtId="49" fontId="23" fillId="0" borderId="14" xfId="0" applyNumberFormat="1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4" fillId="0" borderId="12" xfId="0" applyNumberFormat="1" applyFont="1" applyFill="1" applyBorder="1" applyAlignment="1" applyProtection="1">
      <alignment horizontal="center" vertical="center"/>
    </xf>
    <xf numFmtId="0" fontId="24" fillId="0" borderId="13" xfId="0" applyNumberFormat="1" applyFont="1" applyFill="1" applyBorder="1" applyAlignment="1" applyProtection="1">
      <alignment horizontal="center" vertical="center"/>
    </xf>
    <xf numFmtId="0" fontId="24" fillId="0" borderId="14" xfId="0" applyNumberFormat="1" applyFont="1" applyFill="1" applyBorder="1" applyAlignment="1" applyProtection="1">
      <alignment horizontal="center" vertical="center"/>
    </xf>
    <xf numFmtId="176" fontId="23" fillId="0" borderId="12" xfId="0" applyNumberFormat="1" applyFont="1" applyFill="1" applyBorder="1" applyAlignment="1" applyProtection="1">
      <alignment horizontal="center" vertical="center" wrapText="1"/>
    </xf>
    <xf numFmtId="176" fontId="23" fillId="0" borderId="13" xfId="0" applyNumberFormat="1" applyFont="1" applyFill="1" applyBorder="1" applyAlignment="1" applyProtection="1">
      <alignment horizontal="center" vertical="center" wrapText="1"/>
    </xf>
    <xf numFmtId="176" fontId="23" fillId="0" borderId="14" xfId="0" applyNumberFormat="1" applyFont="1" applyFill="1" applyBorder="1" applyAlignment="1" applyProtection="1">
      <alignment horizontal="center" vertical="center" wrapText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Sheet1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8"/>
  <sheetViews>
    <sheetView tabSelected="1" view="pageLayout" topLeftCell="A13" zoomScaleSheetLayoutView="100" workbookViewId="0">
      <selection activeCell="M31" sqref="M31"/>
    </sheetView>
  </sheetViews>
  <sheetFormatPr defaultColWidth="9" defaultRowHeight="13.5" customHeight="1"/>
  <cols>
    <col min="1" max="1" width="3.5" bestFit="1" customWidth="1"/>
    <col min="2" max="2" width="30.125" customWidth="1"/>
    <col min="3" max="4" width="7.625" style="1" customWidth="1"/>
    <col min="5" max="7" width="7.625" style="3" customWidth="1"/>
    <col min="8" max="12" width="7.625" style="1" customWidth="1"/>
    <col min="13" max="13" width="9.625" style="1" customWidth="1"/>
    <col min="14" max="16" width="7.625" style="1" customWidth="1"/>
    <col min="17" max="21" width="6.625" style="1" customWidth="1"/>
  </cols>
  <sheetData>
    <row r="1" spans="1:21" ht="18" customHeight="1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/>
      <c r="R1"/>
      <c r="S1"/>
      <c r="T1"/>
      <c r="U1"/>
    </row>
    <row r="2" spans="1:21" s="9" customFormat="1" ht="15" customHeight="1">
      <c r="A2" s="23" t="s">
        <v>48</v>
      </c>
      <c r="B2" s="32" t="s">
        <v>29</v>
      </c>
      <c r="C2" s="32" t="s">
        <v>30</v>
      </c>
      <c r="D2" s="32" t="s">
        <v>31</v>
      </c>
      <c r="E2" s="36" t="s">
        <v>32</v>
      </c>
      <c r="F2" s="37"/>
      <c r="G2" s="38"/>
      <c r="H2" s="29" t="s">
        <v>33</v>
      </c>
      <c r="I2" s="30"/>
      <c r="J2" s="30"/>
      <c r="K2" s="30"/>
      <c r="L2" s="30"/>
      <c r="M2" s="30"/>
      <c r="N2" s="30"/>
      <c r="O2" s="30"/>
      <c r="P2" s="31"/>
    </row>
    <row r="3" spans="1:21" s="9" customFormat="1" ht="28.5">
      <c r="A3" s="24"/>
      <c r="B3" s="32"/>
      <c r="C3" s="32"/>
      <c r="D3" s="32"/>
      <c r="E3" s="19" t="s">
        <v>34</v>
      </c>
      <c r="F3" s="19" t="s">
        <v>35</v>
      </c>
      <c r="G3" s="19" t="s">
        <v>36</v>
      </c>
      <c r="H3" s="18" t="s">
        <v>37</v>
      </c>
      <c r="I3" s="18" t="s">
        <v>38</v>
      </c>
      <c r="J3" s="18" t="s">
        <v>39</v>
      </c>
      <c r="K3" s="20" t="s">
        <v>40</v>
      </c>
      <c r="L3" s="18" t="s">
        <v>41</v>
      </c>
      <c r="M3" s="18" t="s">
        <v>42</v>
      </c>
      <c r="N3" s="18" t="s">
        <v>43</v>
      </c>
      <c r="O3" s="18" t="s">
        <v>44</v>
      </c>
      <c r="P3" s="18" t="s">
        <v>45</v>
      </c>
    </row>
    <row r="4" spans="1:21" s="7" customFormat="1" ht="14.25">
      <c r="A4" s="10">
        <v>1</v>
      </c>
      <c r="B4" s="10" t="s">
        <v>5</v>
      </c>
      <c r="C4" s="5">
        <v>866</v>
      </c>
      <c r="D4" s="5">
        <v>33</v>
      </c>
      <c r="E4" s="11">
        <f t="shared" ref="E4:E11" si="0">C4*0.06</f>
        <v>51.96</v>
      </c>
      <c r="F4" s="11">
        <f t="shared" ref="F4:F11" si="1">C4*0.02</f>
        <v>17.32</v>
      </c>
      <c r="G4" s="11">
        <f t="shared" ref="G4:G30" si="2">D4*0.2</f>
        <v>6.6000000000000005</v>
      </c>
      <c r="H4" s="10">
        <v>1</v>
      </c>
      <c r="I4" s="10">
        <v>1</v>
      </c>
      <c r="J4" s="10">
        <v>1</v>
      </c>
      <c r="K4" s="12">
        <v>1</v>
      </c>
      <c r="L4" s="10">
        <v>1</v>
      </c>
      <c r="M4" s="10">
        <v>1</v>
      </c>
      <c r="N4" s="10">
        <v>0</v>
      </c>
      <c r="O4" s="10">
        <v>0</v>
      </c>
      <c r="P4" s="10">
        <v>0</v>
      </c>
    </row>
    <row r="5" spans="1:21" s="7" customFormat="1" ht="14.25">
      <c r="A5" s="10">
        <v>2</v>
      </c>
      <c r="B5" s="10" t="s">
        <v>6</v>
      </c>
      <c r="C5" s="5">
        <v>1079</v>
      </c>
      <c r="D5" s="5">
        <v>43</v>
      </c>
      <c r="E5" s="11">
        <f t="shared" si="0"/>
        <v>64.739999999999995</v>
      </c>
      <c r="F5" s="11">
        <f t="shared" si="1"/>
        <v>21.580000000000002</v>
      </c>
      <c r="G5" s="11">
        <f t="shared" si="2"/>
        <v>8.6</v>
      </c>
      <c r="H5" s="10">
        <v>1</v>
      </c>
      <c r="I5" s="10">
        <v>1</v>
      </c>
      <c r="J5" s="10">
        <v>1</v>
      </c>
      <c r="K5" s="12">
        <v>1</v>
      </c>
      <c r="L5" s="10">
        <v>1</v>
      </c>
      <c r="M5" s="10">
        <v>1</v>
      </c>
      <c r="N5" s="10">
        <v>0</v>
      </c>
      <c r="O5" s="10">
        <v>0</v>
      </c>
      <c r="P5" s="10">
        <v>0</v>
      </c>
    </row>
    <row r="6" spans="1:21" s="7" customFormat="1" ht="14.25">
      <c r="A6" s="10">
        <v>3</v>
      </c>
      <c r="B6" s="12" t="s">
        <v>7</v>
      </c>
      <c r="C6" s="5">
        <v>1625</v>
      </c>
      <c r="D6" s="5">
        <v>51</v>
      </c>
      <c r="E6" s="11">
        <f t="shared" si="0"/>
        <v>97.5</v>
      </c>
      <c r="F6" s="11">
        <f t="shared" si="1"/>
        <v>32.5</v>
      </c>
      <c r="G6" s="11">
        <f t="shared" si="2"/>
        <v>10.200000000000001</v>
      </c>
      <c r="H6" s="10">
        <v>1</v>
      </c>
      <c r="I6" s="10">
        <v>1</v>
      </c>
      <c r="J6" s="10">
        <v>1</v>
      </c>
      <c r="K6" s="12">
        <v>1</v>
      </c>
      <c r="L6" s="10">
        <v>1</v>
      </c>
      <c r="M6" s="10">
        <v>1</v>
      </c>
      <c r="N6" s="10">
        <v>0</v>
      </c>
      <c r="O6" s="10">
        <v>0</v>
      </c>
      <c r="P6" s="10">
        <v>0</v>
      </c>
    </row>
    <row r="7" spans="1:21" s="7" customFormat="1" ht="14.25">
      <c r="A7" s="10">
        <v>4</v>
      </c>
      <c r="B7" s="10" t="s">
        <v>8</v>
      </c>
      <c r="C7" s="5">
        <v>917</v>
      </c>
      <c r="D7" s="5">
        <v>35</v>
      </c>
      <c r="E7" s="11">
        <f t="shared" si="0"/>
        <v>55.019999999999996</v>
      </c>
      <c r="F7" s="11">
        <f t="shared" si="1"/>
        <v>18.34</v>
      </c>
      <c r="G7" s="11">
        <f t="shared" si="2"/>
        <v>7</v>
      </c>
      <c r="H7" s="10">
        <v>1</v>
      </c>
      <c r="I7" s="10">
        <v>1</v>
      </c>
      <c r="J7" s="10">
        <v>1</v>
      </c>
      <c r="K7" s="12">
        <v>1</v>
      </c>
      <c r="L7" s="10">
        <v>1</v>
      </c>
      <c r="M7" s="10">
        <v>1</v>
      </c>
      <c r="N7" s="10">
        <v>0</v>
      </c>
      <c r="O7" s="10">
        <v>0</v>
      </c>
      <c r="P7" s="10">
        <v>0</v>
      </c>
    </row>
    <row r="8" spans="1:21" s="7" customFormat="1" ht="14.25">
      <c r="A8" s="10">
        <v>5</v>
      </c>
      <c r="B8" s="12" t="s">
        <v>9</v>
      </c>
      <c r="C8" s="5">
        <v>1557</v>
      </c>
      <c r="D8" s="5">
        <v>53</v>
      </c>
      <c r="E8" s="11">
        <f t="shared" si="0"/>
        <v>93.42</v>
      </c>
      <c r="F8" s="11">
        <f t="shared" si="1"/>
        <v>31.14</v>
      </c>
      <c r="G8" s="11">
        <f t="shared" si="2"/>
        <v>10.600000000000001</v>
      </c>
      <c r="H8" s="10">
        <v>1</v>
      </c>
      <c r="I8" s="10">
        <v>1</v>
      </c>
      <c r="J8" s="10">
        <v>1</v>
      </c>
      <c r="K8" s="12">
        <v>1</v>
      </c>
      <c r="L8" s="10">
        <v>1</v>
      </c>
      <c r="M8" s="10">
        <v>1</v>
      </c>
      <c r="N8" s="10">
        <v>0</v>
      </c>
      <c r="O8" s="10">
        <v>0</v>
      </c>
      <c r="P8" s="10">
        <v>0</v>
      </c>
    </row>
    <row r="9" spans="1:21" s="7" customFormat="1" ht="14.25">
      <c r="A9" s="10">
        <v>6</v>
      </c>
      <c r="B9" s="10" t="s">
        <v>10</v>
      </c>
      <c r="C9" s="5">
        <v>946</v>
      </c>
      <c r="D9" s="5">
        <v>36</v>
      </c>
      <c r="E9" s="11">
        <f t="shared" si="0"/>
        <v>56.76</v>
      </c>
      <c r="F9" s="11">
        <f t="shared" si="1"/>
        <v>18.920000000000002</v>
      </c>
      <c r="G9" s="11">
        <f t="shared" si="2"/>
        <v>7.2</v>
      </c>
      <c r="H9" s="10">
        <v>1</v>
      </c>
      <c r="I9" s="10">
        <v>1</v>
      </c>
      <c r="J9" s="10">
        <v>1</v>
      </c>
      <c r="K9" s="12">
        <v>1</v>
      </c>
      <c r="L9" s="10">
        <v>1</v>
      </c>
      <c r="M9" s="10">
        <v>1</v>
      </c>
      <c r="N9" s="10">
        <v>0</v>
      </c>
      <c r="O9" s="10">
        <v>0</v>
      </c>
      <c r="P9" s="10">
        <v>0</v>
      </c>
    </row>
    <row r="10" spans="1:21" s="2" customFormat="1" ht="14.25">
      <c r="A10" s="10">
        <v>7</v>
      </c>
      <c r="B10" s="12" t="s">
        <v>11</v>
      </c>
      <c r="C10" s="5">
        <v>740</v>
      </c>
      <c r="D10" s="5">
        <v>28</v>
      </c>
      <c r="E10" s="11">
        <f t="shared" si="0"/>
        <v>44.4</v>
      </c>
      <c r="F10" s="11">
        <f t="shared" si="1"/>
        <v>14.8</v>
      </c>
      <c r="G10" s="11">
        <f t="shared" si="2"/>
        <v>5.6000000000000005</v>
      </c>
      <c r="H10" s="10">
        <v>1</v>
      </c>
      <c r="I10" s="12">
        <v>1</v>
      </c>
      <c r="J10" s="12">
        <v>1</v>
      </c>
      <c r="K10" s="12">
        <v>1</v>
      </c>
      <c r="L10" s="10">
        <v>1</v>
      </c>
      <c r="M10" s="10">
        <v>1</v>
      </c>
      <c r="N10" s="12">
        <v>0</v>
      </c>
      <c r="O10" s="12">
        <v>0</v>
      </c>
      <c r="P10" s="12">
        <v>0</v>
      </c>
    </row>
    <row r="11" spans="1:21" s="7" customFormat="1" ht="14.25">
      <c r="A11" s="10">
        <v>8</v>
      </c>
      <c r="B11" s="10" t="s">
        <v>12</v>
      </c>
      <c r="C11" s="5">
        <v>552</v>
      </c>
      <c r="D11" s="5">
        <v>24</v>
      </c>
      <c r="E11" s="11">
        <f t="shared" si="0"/>
        <v>33.119999999999997</v>
      </c>
      <c r="F11" s="11">
        <f t="shared" si="1"/>
        <v>11.040000000000001</v>
      </c>
      <c r="G11" s="11">
        <f t="shared" si="2"/>
        <v>4.8000000000000007</v>
      </c>
      <c r="H11" s="10">
        <v>1</v>
      </c>
      <c r="I11" s="10">
        <v>1</v>
      </c>
      <c r="J11" s="10">
        <v>1</v>
      </c>
      <c r="K11" s="12">
        <v>1</v>
      </c>
      <c r="L11" s="10">
        <v>1</v>
      </c>
      <c r="M11" s="10">
        <v>1</v>
      </c>
      <c r="N11" s="10">
        <v>0</v>
      </c>
      <c r="O11" s="10">
        <v>0</v>
      </c>
      <c r="P11" s="10">
        <v>0</v>
      </c>
    </row>
    <row r="12" spans="1:21" s="8" customFormat="1" ht="14.25">
      <c r="A12" s="10">
        <v>9</v>
      </c>
      <c r="B12" s="13" t="s">
        <v>13</v>
      </c>
      <c r="C12" s="5">
        <v>604</v>
      </c>
      <c r="D12" s="5">
        <v>19</v>
      </c>
      <c r="E12" s="14">
        <v>40</v>
      </c>
      <c r="F12" s="14">
        <v>13</v>
      </c>
      <c r="G12" s="15">
        <f t="shared" si="2"/>
        <v>3.8000000000000003</v>
      </c>
      <c r="H12" s="13">
        <v>1</v>
      </c>
      <c r="I12" s="13">
        <v>1</v>
      </c>
      <c r="J12" s="13">
        <v>1</v>
      </c>
      <c r="K12" s="16">
        <v>1</v>
      </c>
      <c r="L12" s="13">
        <v>1</v>
      </c>
      <c r="M12" s="13">
        <v>1</v>
      </c>
      <c r="N12" s="10">
        <v>0</v>
      </c>
      <c r="O12" s="10">
        <v>0</v>
      </c>
      <c r="P12" s="10">
        <v>0</v>
      </c>
    </row>
    <row r="13" spans="1:21" s="7" customFormat="1" ht="14.25">
      <c r="A13" s="10">
        <v>10</v>
      </c>
      <c r="B13" s="10" t="s">
        <v>14</v>
      </c>
      <c r="C13" s="5">
        <v>624</v>
      </c>
      <c r="D13" s="5">
        <v>22</v>
      </c>
      <c r="E13" s="11">
        <f t="shared" ref="E13:E30" si="3">C13*0.06</f>
        <v>37.44</v>
      </c>
      <c r="F13" s="11">
        <f t="shared" ref="F13:F26" si="4">C13*0.02</f>
        <v>12.48</v>
      </c>
      <c r="G13" s="11">
        <f t="shared" si="2"/>
        <v>4.4000000000000004</v>
      </c>
      <c r="H13" s="10">
        <v>1</v>
      </c>
      <c r="I13" s="10">
        <v>1</v>
      </c>
      <c r="J13" s="10">
        <v>1</v>
      </c>
      <c r="K13" s="12">
        <v>1</v>
      </c>
      <c r="L13" s="10">
        <v>1</v>
      </c>
      <c r="M13" s="10">
        <v>1</v>
      </c>
      <c r="N13" s="10">
        <v>0</v>
      </c>
      <c r="O13" s="10">
        <v>0</v>
      </c>
      <c r="P13" s="10">
        <v>0</v>
      </c>
    </row>
    <row r="14" spans="1:21" s="7" customFormat="1" ht="14.25">
      <c r="A14" s="10">
        <v>11</v>
      </c>
      <c r="B14" s="10" t="s">
        <v>15</v>
      </c>
      <c r="C14" s="5">
        <v>419</v>
      </c>
      <c r="D14" s="5">
        <v>21</v>
      </c>
      <c r="E14" s="11">
        <f t="shared" si="3"/>
        <v>25.14</v>
      </c>
      <c r="F14" s="11">
        <f t="shared" si="4"/>
        <v>8.3800000000000008</v>
      </c>
      <c r="G14" s="11">
        <f t="shared" si="2"/>
        <v>4.2</v>
      </c>
      <c r="H14" s="10">
        <v>1</v>
      </c>
      <c r="I14" s="10">
        <v>1</v>
      </c>
      <c r="J14" s="10">
        <v>1</v>
      </c>
      <c r="K14" s="12">
        <v>1</v>
      </c>
      <c r="L14" s="10">
        <v>1</v>
      </c>
      <c r="M14" s="10">
        <v>1</v>
      </c>
      <c r="N14" s="10">
        <v>0</v>
      </c>
      <c r="O14" s="10">
        <v>0</v>
      </c>
      <c r="P14" s="10">
        <v>0</v>
      </c>
    </row>
    <row r="15" spans="1:21" s="7" customFormat="1" ht="14.25">
      <c r="A15" s="10">
        <v>12</v>
      </c>
      <c r="B15" s="17" t="s">
        <v>16</v>
      </c>
      <c r="C15" s="5">
        <v>376</v>
      </c>
      <c r="D15" s="5">
        <v>18</v>
      </c>
      <c r="E15" s="11">
        <f t="shared" si="3"/>
        <v>22.56</v>
      </c>
      <c r="F15" s="11">
        <f t="shared" si="4"/>
        <v>7.5200000000000005</v>
      </c>
      <c r="G15" s="11">
        <f t="shared" si="2"/>
        <v>3.6</v>
      </c>
      <c r="H15" s="10">
        <v>1</v>
      </c>
      <c r="I15" s="10">
        <v>1</v>
      </c>
      <c r="J15" s="10">
        <v>1</v>
      </c>
      <c r="K15" s="12">
        <v>1</v>
      </c>
      <c r="L15" s="10">
        <v>1</v>
      </c>
      <c r="M15" s="10">
        <v>1</v>
      </c>
      <c r="N15" s="13">
        <v>1</v>
      </c>
      <c r="O15" s="13">
        <v>1</v>
      </c>
      <c r="P15" s="13">
        <v>1</v>
      </c>
    </row>
    <row r="16" spans="1:21" s="7" customFormat="1" ht="14.25">
      <c r="A16" s="10">
        <v>13</v>
      </c>
      <c r="B16" s="17" t="s">
        <v>17</v>
      </c>
      <c r="C16" s="5">
        <v>263</v>
      </c>
      <c r="D16" s="5">
        <v>12</v>
      </c>
      <c r="E16" s="11">
        <f t="shared" si="3"/>
        <v>15.78</v>
      </c>
      <c r="F16" s="11">
        <f t="shared" si="4"/>
        <v>5.26</v>
      </c>
      <c r="G16" s="11">
        <f t="shared" si="2"/>
        <v>2.4000000000000004</v>
      </c>
      <c r="H16" s="10">
        <v>1</v>
      </c>
      <c r="I16" s="10">
        <v>1</v>
      </c>
      <c r="J16" s="10">
        <v>1</v>
      </c>
      <c r="K16" s="12">
        <v>1</v>
      </c>
      <c r="L16" s="10">
        <v>1</v>
      </c>
      <c r="M16" s="10">
        <v>1</v>
      </c>
      <c r="N16" s="13">
        <v>1</v>
      </c>
      <c r="O16" s="13">
        <v>1</v>
      </c>
      <c r="P16" s="13">
        <v>1</v>
      </c>
    </row>
    <row r="17" spans="1:21" s="2" customFormat="1" ht="14.25">
      <c r="A17" s="10">
        <v>14</v>
      </c>
      <c r="B17" s="17" t="s">
        <v>18</v>
      </c>
      <c r="C17" s="5">
        <v>360</v>
      </c>
      <c r="D17" s="5">
        <v>14</v>
      </c>
      <c r="E17" s="11">
        <f t="shared" si="3"/>
        <v>21.599999999999998</v>
      </c>
      <c r="F17" s="11">
        <f t="shared" si="4"/>
        <v>7.2</v>
      </c>
      <c r="G17" s="11">
        <f t="shared" si="2"/>
        <v>2.8000000000000003</v>
      </c>
      <c r="H17" s="10">
        <v>1</v>
      </c>
      <c r="I17" s="12">
        <v>1</v>
      </c>
      <c r="J17" s="12">
        <v>1</v>
      </c>
      <c r="K17" s="12">
        <v>1</v>
      </c>
      <c r="L17" s="10">
        <v>1</v>
      </c>
      <c r="M17" s="10">
        <v>1</v>
      </c>
      <c r="N17" s="13">
        <v>1</v>
      </c>
      <c r="O17" s="13">
        <v>1</v>
      </c>
      <c r="P17" s="13">
        <v>1</v>
      </c>
    </row>
    <row r="18" spans="1:21" s="2" customFormat="1" ht="14.25">
      <c r="A18" s="10">
        <v>15</v>
      </c>
      <c r="B18" s="10" t="s">
        <v>19</v>
      </c>
      <c r="C18" s="5">
        <v>1242</v>
      </c>
      <c r="D18" s="5">
        <v>45</v>
      </c>
      <c r="E18" s="11">
        <f t="shared" si="3"/>
        <v>74.52</v>
      </c>
      <c r="F18" s="11">
        <f t="shared" si="4"/>
        <v>24.84</v>
      </c>
      <c r="G18" s="11">
        <f t="shared" si="2"/>
        <v>9</v>
      </c>
      <c r="H18" s="10">
        <v>1</v>
      </c>
      <c r="I18" s="12">
        <v>1</v>
      </c>
      <c r="J18" s="12">
        <v>1</v>
      </c>
      <c r="K18" s="12">
        <v>1</v>
      </c>
      <c r="L18" s="10">
        <v>1</v>
      </c>
      <c r="M18" s="10">
        <v>1</v>
      </c>
      <c r="N18" s="13">
        <v>1</v>
      </c>
      <c r="O18" s="13">
        <v>1</v>
      </c>
      <c r="P18" s="13">
        <v>1</v>
      </c>
    </row>
    <row r="19" spans="1:21" s="4" customFormat="1" ht="14.25">
      <c r="A19" s="10">
        <v>16</v>
      </c>
      <c r="B19" s="10" t="s">
        <v>20</v>
      </c>
      <c r="C19" s="5">
        <v>663</v>
      </c>
      <c r="D19" s="5">
        <v>24</v>
      </c>
      <c r="E19" s="11">
        <f t="shared" si="3"/>
        <v>39.78</v>
      </c>
      <c r="F19" s="11">
        <f t="shared" si="4"/>
        <v>13.26</v>
      </c>
      <c r="G19" s="11">
        <f>D19*0.2</f>
        <v>4.8000000000000007</v>
      </c>
      <c r="H19" s="10">
        <v>1</v>
      </c>
      <c r="I19" s="10">
        <v>1</v>
      </c>
      <c r="J19" s="10">
        <v>1</v>
      </c>
      <c r="K19" s="12">
        <v>1</v>
      </c>
      <c r="L19" s="10">
        <v>1</v>
      </c>
      <c r="M19" s="10">
        <v>1</v>
      </c>
      <c r="N19" s="13">
        <v>1</v>
      </c>
      <c r="O19" s="13">
        <v>1</v>
      </c>
      <c r="P19" s="13">
        <v>1</v>
      </c>
    </row>
    <row r="20" spans="1:21" s="1" customFormat="1" ht="14.25">
      <c r="A20" s="10">
        <v>17</v>
      </c>
      <c r="B20" s="10" t="s">
        <v>21</v>
      </c>
      <c r="C20" s="5">
        <v>457</v>
      </c>
      <c r="D20" s="5">
        <v>18</v>
      </c>
      <c r="E20" s="11">
        <f t="shared" si="3"/>
        <v>27.419999999999998</v>
      </c>
      <c r="F20" s="11">
        <f t="shared" si="4"/>
        <v>9.14</v>
      </c>
      <c r="G20" s="11">
        <f t="shared" si="2"/>
        <v>3.6</v>
      </c>
      <c r="H20" s="10">
        <v>1</v>
      </c>
      <c r="I20" s="10">
        <v>1</v>
      </c>
      <c r="J20" s="10">
        <v>1</v>
      </c>
      <c r="K20" s="12">
        <v>1</v>
      </c>
      <c r="L20" s="10">
        <v>1</v>
      </c>
      <c r="M20" s="10">
        <v>1</v>
      </c>
      <c r="N20" s="13">
        <v>1</v>
      </c>
      <c r="O20" s="13">
        <v>1</v>
      </c>
      <c r="P20" s="13">
        <v>1</v>
      </c>
    </row>
    <row r="21" spans="1:21" s="1" customFormat="1" ht="14.25">
      <c r="A21" s="10">
        <v>18</v>
      </c>
      <c r="B21" s="10" t="s">
        <v>22</v>
      </c>
      <c r="C21" s="5">
        <v>426</v>
      </c>
      <c r="D21" s="5">
        <v>12</v>
      </c>
      <c r="E21" s="11">
        <f t="shared" si="3"/>
        <v>25.56</v>
      </c>
      <c r="F21" s="11">
        <f t="shared" si="4"/>
        <v>8.52</v>
      </c>
      <c r="G21" s="11">
        <f t="shared" si="2"/>
        <v>2.4000000000000004</v>
      </c>
      <c r="H21" s="10">
        <v>1</v>
      </c>
      <c r="I21" s="10">
        <v>1</v>
      </c>
      <c r="J21" s="10">
        <v>1</v>
      </c>
      <c r="K21" s="12">
        <v>1</v>
      </c>
      <c r="L21" s="10">
        <v>1</v>
      </c>
      <c r="M21" s="10">
        <v>1</v>
      </c>
      <c r="N21" s="13">
        <v>1</v>
      </c>
      <c r="O21" s="13">
        <v>1</v>
      </c>
      <c r="P21" s="13">
        <v>1</v>
      </c>
    </row>
    <row r="22" spans="1:21" s="1" customFormat="1" ht="14.25">
      <c r="A22" s="10">
        <v>19</v>
      </c>
      <c r="B22" s="12" t="s">
        <v>23</v>
      </c>
      <c r="C22" s="5">
        <v>351</v>
      </c>
      <c r="D22" s="5">
        <v>19</v>
      </c>
      <c r="E22" s="11">
        <f t="shared" si="3"/>
        <v>21.06</v>
      </c>
      <c r="F22" s="11">
        <f t="shared" si="4"/>
        <v>7.0200000000000005</v>
      </c>
      <c r="G22" s="11">
        <f t="shared" si="2"/>
        <v>3.8000000000000003</v>
      </c>
      <c r="H22" s="10">
        <v>1</v>
      </c>
      <c r="I22" s="10">
        <v>1</v>
      </c>
      <c r="J22" s="10">
        <v>1</v>
      </c>
      <c r="K22" s="12">
        <v>1</v>
      </c>
      <c r="L22" s="10">
        <v>1</v>
      </c>
      <c r="M22" s="10">
        <v>1</v>
      </c>
      <c r="N22" s="13">
        <v>1</v>
      </c>
      <c r="O22" s="13">
        <v>1</v>
      </c>
      <c r="P22" s="13">
        <v>1</v>
      </c>
    </row>
    <row r="23" spans="1:21" s="1" customFormat="1" ht="14.25">
      <c r="A23" s="10">
        <v>20</v>
      </c>
      <c r="B23" s="6" t="s">
        <v>24</v>
      </c>
      <c r="C23" s="5">
        <v>923</v>
      </c>
      <c r="D23" s="5">
        <v>32</v>
      </c>
      <c r="E23" s="11">
        <f t="shared" si="3"/>
        <v>55.379999999999995</v>
      </c>
      <c r="F23" s="11">
        <f t="shared" si="4"/>
        <v>18.46</v>
      </c>
      <c r="G23" s="11">
        <f t="shared" si="2"/>
        <v>6.4</v>
      </c>
      <c r="H23" s="10">
        <v>1</v>
      </c>
      <c r="I23" s="10">
        <v>1</v>
      </c>
      <c r="J23" s="10">
        <v>1</v>
      </c>
      <c r="K23" s="12">
        <v>1</v>
      </c>
      <c r="L23" s="10">
        <v>1</v>
      </c>
      <c r="M23" s="10">
        <v>1</v>
      </c>
      <c r="N23" s="13">
        <v>5</v>
      </c>
      <c r="O23" s="13">
        <v>5</v>
      </c>
      <c r="P23" s="13">
        <v>5</v>
      </c>
    </row>
    <row r="24" spans="1:21" s="1" customFormat="1" ht="14.25">
      <c r="A24" s="10">
        <v>21</v>
      </c>
      <c r="B24" s="6" t="s">
        <v>0</v>
      </c>
      <c r="C24" s="5">
        <v>703</v>
      </c>
      <c r="D24" s="5">
        <v>22</v>
      </c>
      <c r="E24" s="11">
        <f t="shared" si="3"/>
        <v>42.18</v>
      </c>
      <c r="F24" s="21">
        <f t="shared" si="4"/>
        <v>14.06</v>
      </c>
      <c r="G24" s="21">
        <f t="shared" si="2"/>
        <v>4.4000000000000004</v>
      </c>
      <c r="H24" s="12">
        <v>1</v>
      </c>
      <c r="I24" s="10">
        <v>1</v>
      </c>
      <c r="J24" s="10">
        <v>1</v>
      </c>
      <c r="K24" s="12">
        <v>1</v>
      </c>
      <c r="L24" s="10">
        <v>1</v>
      </c>
      <c r="M24" s="10">
        <v>1</v>
      </c>
      <c r="N24" s="13">
        <v>3</v>
      </c>
      <c r="O24" s="13">
        <v>3</v>
      </c>
      <c r="P24" s="13">
        <v>3</v>
      </c>
    </row>
    <row r="25" spans="1:21" s="1" customFormat="1" ht="14.25">
      <c r="A25" s="10">
        <v>22</v>
      </c>
      <c r="B25" s="6" t="s">
        <v>1</v>
      </c>
      <c r="C25" s="5">
        <v>680</v>
      </c>
      <c r="D25" s="5">
        <v>25</v>
      </c>
      <c r="E25" s="11">
        <f t="shared" si="3"/>
        <v>40.799999999999997</v>
      </c>
      <c r="F25" s="21">
        <f t="shared" si="4"/>
        <v>13.6</v>
      </c>
      <c r="G25" s="21">
        <f t="shared" si="2"/>
        <v>5</v>
      </c>
      <c r="H25" s="12">
        <v>1</v>
      </c>
      <c r="I25" s="10">
        <v>1</v>
      </c>
      <c r="J25" s="10">
        <v>1</v>
      </c>
      <c r="K25" s="12">
        <v>1</v>
      </c>
      <c r="L25" s="10">
        <v>1</v>
      </c>
      <c r="M25" s="10">
        <v>1</v>
      </c>
      <c r="N25" s="13">
        <v>3</v>
      </c>
      <c r="O25" s="13">
        <v>3</v>
      </c>
      <c r="P25" s="13">
        <v>3</v>
      </c>
    </row>
    <row r="26" spans="1:21" s="1" customFormat="1" ht="15" customHeight="1">
      <c r="A26" s="10">
        <v>23</v>
      </c>
      <c r="B26" s="6" t="s">
        <v>25</v>
      </c>
      <c r="C26" s="5">
        <v>472</v>
      </c>
      <c r="D26" s="5">
        <v>20</v>
      </c>
      <c r="E26" s="11">
        <f t="shared" si="3"/>
        <v>28.32</v>
      </c>
      <c r="F26" s="21">
        <f t="shared" si="4"/>
        <v>9.44</v>
      </c>
      <c r="G26" s="21">
        <f t="shared" si="2"/>
        <v>4</v>
      </c>
      <c r="H26" s="12">
        <v>1</v>
      </c>
      <c r="I26" s="10">
        <v>1</v>
      </c>
      <c r="J26" s="10">
        <v>1</v>
      </c>
      <c r="K26" s="12">
        <v>1</v>
      </c>
      <c r="L26" s="10">
        <v>1</v>
      </c>
      <c r="M26" s="10">
        <v>1</v>
      </c>
      <c r="N26" s="13">
        <v>3</v>
      </c>
      <c r="O26" s="13">
        <v>3</v>
      </c>
      <c r="P26" s="13">
        <v>3</v>
      </c>
    </row>
    <row r="27" spans="1:21" s="7" customFormat="1" ht="15" customHeight="1">
      <c r="A27" s="10">
        <v>24</v>
      </c>
      <c r="B27" s="10" t="s">
        <v>26</v>
      </c>
      <c r="C27" s="5">
        <v>9</v>
      </c>
      <c r="D27" s="5">
        <v>1</v>
      </c>
      <c r="E27" s="11">
        <f t="shared" si="3"/>
        <v>0.54</v>
      </c>
      <c r="F27" s="21">
        <f>D27*6*0.1</f>
        <v>0.60000000000000009</v>
      </c>
      <c r="G27" s="21">
        <v>0</v>
      </c>
      <c r="H27" s="12">
        <v>0</v>
      </c>
      <c r="I27" s="10">
        <v>0</v>
      </c>
      <c r="J27" s="10">
        <v>0</v>
      </c>
      <c r="K27" s="12">
        <v>0</v>
      </c>
      <c r="L27" s="10">
        <v>1</v>
      </c>
      <c r="M27" s="10">
        <v>1</v>
      </c>
      <c r="N27" s="13">
        <v>0</v>
      </c>
      <c r="O27" s="13">
        <v>0</v>
      </c>
      <c r="P27" s="13">
        <v>0</v>
      </c>
    </row>
    <row r="28" spans="1:21" s="7" customFormat="1" ht="15" customHeight="1">
      <c r="A28" s="10">
        <v>25</v>
      </c>
      <c r="B28" s="10" t="s">
        <v>4</v>
      </c>
      <c r="C28" s="5">
        <v>306</v>
      </c>
      <c r="D28" s="5">
        <v>8</v>
      </c>
      <c r="E28" s="11">
        <f t="shared" si="3"/>
        <v>18.36</v>
      </c>
      <c r="F28" s="21">
        <v>6</v>
      </c>
      <c r="G28" s="21">
        <v>2</v>
      </c>
      <c r="H28" s="12">
        <v>1</v>
      </c>
      <c r="I28" s="10">
        <v>1</v>
      </c>
      <c r="J28" s="10">
        <v>1</v>
      </c>
      <c r="K28" s="12">
        <v>1</v>
      </c>
      <c r="L28" s="10">
        <v>1</v>
      </c>
      <c r="M28" s="10">
        <v>1</v>
      </c>
      <c r="N28" s="13">
        <v>0</v>
      </c>
      <c r="O28" s="13">
        <v>0</v>
      </c>
      <c r="P28" s="13">
        <v>0</v>
      </c>
    </row>
    <row r="29" spans="1:21" s="2" customFormat="1" ht="15" customHeight="1">
      <c r="A29" s="10">
        <v>26</v>
      </c>
      <c r="B29" s="12" t="s">
        <v>27</v>
      </c>
      <c r="C29" s="5">
        <v>30</v>
      </c>
      <c r="D29" s="5">
        <v>4</v>
      </c>
      <c r="E29" s="11">
        <f t="shared" si="3"/>
        <v>1.7999999999999998</v>
      </c>
      <c r="F29" s="21">
        <v>1</v>
      </c>
      <c r="G29" s="21">
        <v>1</v>
      </c>
      <c r="H29" s="12">
        <v>1</v>
      </c>
      <c r="I29" s="12">
        <v>1</v>
      </c>
      <c r="J29" s="12">
        <v>1</v>
      </c>
      <c r="K29" s="12">
        <v>1</v>
      </c>
      <c r="L29" s="10">
        <v>1</v>
      </c>
      <c r="M29" s="10">
        <v>1</v>
      </c>
      <c r="N29" s="10">
        <v>0</v>
      </c>
      <c r="O29" s="10">
        <v>0</v>
      </c>
      <c r="P29" s="10">
        <v>0</v>
      </c>
    </row>
    <row r="30" spans="1:21" s="2" customFormat="1" ht="15" customHeight="1">
      <c r="A30" s="10">
        <v>27</v>
      </c>
      <c r="B30" s="12" t="s">
        <v>28</v>
      </c>
      <c r="C30" s="5">
        <v>70</v>
      </c>
      <c r="D30" s="5">
        <v>5</v>
      </c>
      <c r="E30" s="11">
        <f t="shared" si="3"/>
        <v>4.2</v>
      </c>
      <c r="F30" s="21">
        <v>1</v>
      </c>
      <c r="G30" s="21">
        <f t="shared" si="2"/>
        <v>1</v>
      </c>
      <c r="H30" s="12">
        <v>1</v>
      </c>
      <c r="I30" s="12">
        <v>1</v>
      </c>
      <c r="J30" s="12">
        <v>1</v>
      </c>
      <c r="K30" s="12">
        <v>1</v>
      </c>
      <c r="L30" s="10">
        <v>1</v>
      </c>
      <c r="M30" s="10">
        <v>1</v>
      </c>
      <c r="N30" s="10">
        <v>0</v>
      </c>
      <c r="O30" s="10">
        <v>0</v>
      </c>
      <c r="P30" s="10">
        <v>0</v>
      </c>
    </row>
    <row r="31" spans="1:21" s="2" customFormat="1" ht="15" customHeight="1">
      <c r="A31" s="10">
        <v>28</v>
      </c>
      <c r="B31" s="33" t="s">
        <v>2</v>
      </c>
      <c r="C31" s="34"/>
      <c r="D31" s="35"/>
      <c r="E31" s="14">
        <v>40</v>
      </c>
      <c r="F31" s="14">
        <v>40</v>
      </c>
      <c r="G31" s="11">
        <v>0</v>
      </c>
      <c r="H31" s="12">
        <v>3</v>
      </c>
      <c r="I31" s="12">
        <v>0</v>
      </c>
      <c r="J31" s="12">
        <v>0</v>
      </c>
      <c r="K31" s="12">
        <v>10</v>
      </c>
      <c r="L31" s="10">
        <v>5</v>
      </c>
      <c r="M31" s="10">
        <v>8</v>
      </c>
      <c r="N31" s="10">
        <v>0</v>
      </c>
      <c r="O31" s="10">
        <v>0</v>
      </c>
      <c r="P31" s="10">
        <v>0</v>
      </c>
    </row>
    <row r="32" spans="1:21" ht="14.25">
      <c r="A32" s="26" t="s">
        <v>46</v>
      </c>
      <c r="B32" s="27"/>
      <c r="C32" s="27"/>
      <c r="D32" s="28"/>
      <c r="E32" s="11">
        <f>SUM(E4:E31)</f>
        <v>1079.3599999999994</v>
      </c>
      <c r="F32" s="11">
        <f t="shared" ref="F32:P32" si="5">SUM(F4:F31)</f>
        <v>386.41999999999996</v>
      </c>
      <c r="G32" s="11">
        <f t="shared" si="5"/>
        <v>129.20000000000002</v>
      </c>
      <c r="H32" s="11">
        <f t="shared" si="5"/>
        <v>29</v>
      </c>
      <c r="I32" s="11">
        <f t="shared" si="5"/>
        <v>26</v>
      </c>
      <c r="J32" s="11">
        <f>SUM(J4:J31)</f>
        <v>26</v>
      </c>
      <c r="K32" s="11">
        <f t="shared" si="5"/>
        <v>36</v>
      </c>
      <c r="L32" s="11">
        <f t="shared" si="5"/>
        <v>32</v>
      </c>
      <c r="M32" s="11">
        <f t="shared" si="5"/>
        <v>35</v>
      </c>
      <c r="N32" s="11">
        <f t="shared" si="5"/>
        <v>22</v>
      </c>
      <c r="O32" s="11">
        <f t="shared" si="5"/>
        <v>22</v>
      </c>
      <c r="P32" s="11">
        <f t="shared" si="5"/>
        <v>22</v>
      </c>
      <c r="Q32"/>
      <c r="R32"/>
      <c r="S32"/>
      <c r="T32"/>
      <c r="U32"/>
    </row>
    <row r="33" spans="1:21" ht="14.25">
      <c r="A33" s="26" t="s">
        <v>47</v>
      </c>
      <c r="B33" s="27"/>
      <c r="C33" s="27"/>
      <c r="D33" s="28"/>
      <c r="E33" s="11">
        <v>1079</v>
      </c>
      <c r="F33" s="11">
        <v>386</v>
      </c>
      <c r="G33" s="11">
        <v>129</v>
      </c>
      <c r="H33" s="22">
        <v>10</v>
      </c>
      <c r="I33" s="22">
        <v>10</v>
      </c>
      <c r="J33" s="22">
        <v>10</v>
      </c>
      <c r="K33" s="22">
        <v>10</v>
      </c>
      <c r="L33" s="22">
        <v>10</v>
      </c>
      <c r="M33" s="22">
        <v>20</v>
      </c>
      <c r="N33" s="22">
        <v>10</v>
      </c>
      <c r="O33" s="22">
        <v>10</v>
      </c>
      <c r="P33" s="22">
        <v>10</v>
      </c>
      <c r="Q33"/>
      <c r="R33"/>
      <c r="S33"/>
      <c r="T33"/>
      <c r="U33"/>
    </row>
    <row r="34" spans="1:21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3.5" customHeight="1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3.5" customHeight="1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13.5" customHeight="1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13.5" customHeight="1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13.5" customHeight="1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13.5" customHeight="1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13.5" customHeight="1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13.5" customHeight="1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3.5" customHeight="1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13.5" customHeight="1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3.5" customHeight="1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13.5" customHeight="1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</sheetData>
  <mergeCells count="10">
    <mergeCell ref="A2:A3"/>
    <mergeCell ref="A1:P1"/>
    <mergeCell ref="A32:D32"/>
    <mergeCell ref="A33:D33"/>
    <mergeCell ref="H2:P2"/>
    <mergeCell ref="D2:D3"/>
    <mergeCell ref="C2:C3"/>
    <mergeCell ref="B31:D31"/>
    <mergeCell ref="E2:G2"/>
    <mergeCell ref="B2:B3"/>
  </mergeCells>
  <phoneticPr fontId="19" type="noConversion"/>
  <pageMargins left="0.31496062992125984" right="0.31496062992125984" top="0.55118110236220474" bottom="0.55118110236220474" header="0.31496062992125984" footer="0.31496062992125984"/>
  <pageSetup paperSize="9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表一</vt:lpstr>
      <vt:lpstr>表一!Print_Area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LongChanGe</dc:creator>
  <cp:lastModifiedBy>fanglei</cp:lastModifiedBy>
  <cp:revision/>
  <cp:lastPrinted>2014-03-23T12:51:56Z</cp:lastPrinted>
  <dcterms:created xsi:type="dcterms:W3CDTF">2009-03-18T00:45:30Z</dcterms:created>
  <dcterms:modified xsi:type="dcterms:W3CDTF">2014-03-25T03:39:24Z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2052-6.6.0.2877</vt:lpwstr>
  </property>
</Properties>
</file>